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EAEPED_OG!$B$1:$H$174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F45" i="1" l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6" i="1"/>
  <c r="H58" i="1"/>
  <c r="H59" i="1"/>
  <c r="H51" i="1"/>
  <c r="H42" i="1"/>
  <c r="H43" i="1"/>
  <c r="H44" i="1"/>
  <c r="H46" i="1"/>
  <c r="H47" i="1"/>
  <c r="H48" i="1"/>
  <c r="H49" i="1"/>
  <c r="H41" i="1"/>
  <c r="H32" i="1"/>
  <c r="H37" i="1"/>
  <c r="H38" i="1"/>
  <c r="H39" i="1"/>
  <c r="H31" i="1"/>
  <c r="H25" i="1"/>
  <c r="H26" i="1"/>
  <c r="H27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H119" i="1" s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H55" i="1" s="1"/>
  <c r="E56" i="1"/>
  <c r="E57" i="1"/>
  <c r="H57" i="1" s="1"/>
  <c r="E58" i="1"/>
  <c r="E59" i="1"/>
  <c r="E51" i="1"/>
  <c r="E42" i="1"/>
  <c r="E43" i="1"/>
  <c r="E44" i="1"/>
  <c r="E45" i="1"/>
  <c r="H45" i="1" s="1"/>
  <c r="E46" i="1"/>
  <c r="E47" i="1"/>
  <c r="E48" i="1"/>
  <c r="E49" i="1"/>
  <c r="E41" i="1"/>
  <c r="E32" i="1"/>
  <c r="E33" i="1"/>
  <c r="H33" i="1" s="1"/>
  <c r="E34" i="1"/>
  <c r="H34" i="1" s="1"/>
  <c r="E35" i="1"/>
  <c r="H35" i="1" s="1"/>
  <c r="E36" i="1"/>
  <c r="H36" i="1" s="1"/>
  <c r="E37" i="1"/>
  <c r="E38" i="1"/>
  <c r="E39" i="1"/>
  <c r="E31" i="1"/>
  <c r="E29" i="1"/>
  <c r="H29" i="1" s="1"/>
  <c r="E22" i="1"/>
  <c r="H22" i="1" s="1"/>
  <c r="E23" i="1"/>
  <c r="H23" i="1" s="1"/>
  <c r="E24" i="1"/>
  <c r="H24" i="1" s="1"/>
  <c r="E25" i="1"/>
  <c r="E26" i="1"/>
  <c r="E27" i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G10" i="1" s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/>
  <c r="C10" i="1"/>
  <c r="C160" i="1" s="1"/>
  <c r="D10" i="1" l="1"/>
  <c r="D160" i="1" s="1"/>
  <c r="G160" i="1"/>
  <c r="H85" i="1"/>
  <c r="H10" i="1"/>
  <c r="E85" i="1"/>
  <c r="E10" i="1"/>
  <c r="E160" i="1" s="1"/>
  <c r="F160" i="1"/>
  <c r="H160" i="1" l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<sst xmlns="http://schemas.openxmlformats.org/spreadsheetml/2006/main" count="168" uniqueCount="95">
  <si>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</si>
  <si>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</si>
  <si>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</si>
  <si>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</si>
  <si>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</si>
  <si>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</si>
  <si>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</si>
  <si>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</si>
  <si>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</si>
  <si>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</si>
  <si>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</si>
  <si>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</si>
  <si>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</si>
  <si>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</si>
  <si>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</si>
  <si>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</si>
  <si>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</si>
  <si>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</si>
  <si>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</si>
  <si>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</si>
  <si>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</si>
  <si>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</si>
  <si>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</si>
  <si>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</si>
  <si>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</si>
  <si>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</si>
  <si>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</si>
  <si>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</si>
  <si>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</si>
  <si>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</si>
  <si>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</si>
  <si>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</si>
  <si>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</si>
  <si>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</si>
  <si>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</si>
  <si>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</si>
  <si>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</si>
  <si>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</si>
  <si>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</si>
  <si>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</si>
  <si>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</si>
  <si>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</si>
  <si>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</si>
  <si>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</si>
  <si>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</si>
  <si>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</si>
  <si>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</si>
  <si>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</si>
  <si>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</si>
  <si>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</si>
  <si>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</si>
  <si>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</si>
  <si>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</si>
  <si>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</si>
  <si>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</si>
  <si>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</si>
  <si>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</si>
  <si>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</si>
  <si>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</si>
  <si>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</si>
  <si>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</si>
  <si>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</si>
  <si>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</si>
  <si>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</si>
  <si>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</si>
  <si>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</si>
  <si>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</si>
  <si>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</si>
  <si>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</si>
  <si>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</si>
  <si>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</si>
  <si>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</si>
  <si>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</si>
  <si>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</si>
  <si>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</si>
  <si>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</si>
  <si>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</si>
  <si>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</si>
  <si>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</si>
  <si>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</si>
  <si>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</si>
  <si>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</si>
  <si>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</si>
  <si>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</si>
  <si>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</si>
  <si>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</si>
  <si>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</si>
  <si>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</si>
  <si>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Pensiones Civiles del Estado de Chihuahua</t>
  </si>
  <si>
    <t>Del 01 de enero al 31 de diciembre de 2022 (b)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</si>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</sst>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170</xdr:row>
      <xdr:rowOff>179917</xdr:rowOff>
    </xdr:from>
    <xdr:to>
      <xdr:col>1</xdr:col>
      <xdr:colOff>2276475</xdr:colOff>
      <xdr:row>171</xdr:row>
      <xdr:rowOff>2</xdr:rowOff>
    </xdr:to>
    <xdr:cxnSp macro="">
      <xdr:nvCxnSpPr>
        <xdr:cNvPr id="2" name="Conector recto 1"/>
        <xdr:cNvCxnSpPr/>
      </xdr:nvCxnSpPr>
      <xdr:spPr>
        <a:xfrm flipV="1">
          <a:off x="254001" y="34078334"/>
          <a:ext cx="22658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170</xdr:row>
      <xdr:rowOff>179916</xdr:rowOff>
    </xdr:from>
    <xdr:to>
      <xdr:col>7</xdr:col>
      <xdr:colOff>984250</xdr:colOff>
      <xdr:row>170</xdr:row>
      <xdr:rowOff>179919</xdr:rowOff>
    </xdr:to>
    <xdr:cxnSp macro="">
      <xdr:nvCxnSpPr>
        <xdr:cNvPr id="3" name="Conector recto 2"/>
        <xdr:cNvCxnSpPr/>
      </xdr:nvCxnSpPr>
      <xdr:spPr>
        <a:xfrm flipV="1">
          <a:off x="7313083" y="34078333"/>
          <a:ext cx="2074334" cy="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/>
  <dimension ref="B1:R1061"/>
  <sheetViews>
    <sheetView tabSelected="1" view="pageBreakPreview" topLeftCell="A44" zoomScale="60" zoomScaleNormal="90" workbookViewId="0">
      <selection activeCell="H176" sqref="H17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4" width="15.140625" style="1" bestFit="1" customWidth="1"/>
    <col min="5" max="7" width="16.28515625" style="1" bestFit="1" customWidth="1"/>
    <col min="8" max="8" width="16.8554687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8" t="s">
        <v>88</v>
      </c>
      <c r="C2" s="49"/>
      <c r="D2" s="49"/>
      <c r="E2" s="49"/>
      <c r="F2" s="49"/>
      <c r="G2" s="49"/>
      <c r="H2" s="50"/>
    </row>
    <row r="3" spans="2:9" x14ac:dyDescent="0.2">
      <c r="B3" s="51" t="s">
        <v>1</v>
      </c>
      <c r="C3" s="52"/>
      <c r="D3" s="52"/>
      <c r="E3" s="52"/>
      <c r="F3" s="52"/>
      <c r="G3" s="52"/>
      <c r="H3" s="53"/>
    </row>
    <row r="4" spans="2:9" x14ac:dyDescent="0.2">
      <c r="B4" s="51" t="s">
        <v>2</v>
      </c>
      <c r="C4" s="52"/>
      <c r="D4" s="52"/>
      <c r="E4" s="52"/>
      <c r="F4" s="52"/>
      <c r="G4" s="52"/>
      <c r="H4" s="53"/>
    </row>
    <row r="5" spans="2:9" x14ac:dyDescent="0.2">
      <c r="B5" s="54" t="s">
        <v>89</v>
      </c>
      <c r="C5" s="55"/>
      <c r="D5" s="55"/>
      <c r="E5" s="55"/>
      <c r="F5" s="55"/>
      <c r="G5" s="55"/>
      <c r="H5" s="56"/>
    </row>
    <row r="6" spans="2:9" ht="15.75" customHeight="1" thickBot="1" x14ac:dyDescent="0.25">
      <c r="B6" s="57" t="s">
        <v>3</v>
      </c>
      <c r="C6" s="58"/>
      <c r="D6" s="58"/>
      <c r="E6" s="58"/>
      <c r="F6" s="58"/>
      <c r="G6" s="58"/>
      <c r="H6" s="59"/>
    </row>
    <row r="7" spans="2:9" ht="24.75" customHeight="1" thickBot="1" x14ac:dyDescent="0.25">
      <c r="B7" s="41" t="s">
        <v>4</v>
      </c>
      <c r="C7" s="43" t="s">
        <v>5</v>
      </c>
      <c r="D7" s="44"/>
      <c r="E7" s="44"/>
      <c r="F7" s="44"/>
      <c r="G7" s="45"/>
      <c r="H7" s="46" t="s">
        <v>6</v>
      </c>
    </row>
    <row r="8" spans="2:9" ht="24.75" thickBot="1" x14ac:dyDescent="0.25">
      <c r="B8" s="42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7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4200735153</v>
      </c>
      <c r="D10" s="8">
        <f>SUM(D12,D20,D30,D40,D50,D60,D64,D73,D77)</f>
        <v>4561998661.7799997</v>
      </c>
      <c r="E10" s="28">
        <f t="shared" ref="E10:H10" si="0">SUM(E12,E20,E30,E40,E50,E60,E64,E73,E77)</f>
        <v>8762733814.7799988</v>
      </c>
      <c r="F10" s="8">
        <f t="shared" si="0"/>
        <v>8694258952.2399979</v>
      </c>
      <c r="G10" s="8">
        <f t="shared" si="0"/>
        <v>8694258952.2399979</v>
      </c>
      <c r="H10" s="28">
        <f t="shared" si="0"/>
        <v>68474862.540000185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503305656</v>
      </c>
      <c r="D12" s="7">
        <f>SUM(D13:D19)</f>
        <v>20603831.760000002</v>
      </c>
      <c r="E12" s="29">
        <f t="shared" ref="E12:H12" si="1">SUM(E13:E19)</f>
        <v>523909487.75999999</v>
      </c>
      <c r="F12" s="7">
        <f t="shared" si="1"/>
        <v>495739674.14999998</v>
      </c>
      <c r="G12" s="7">
        <f t="shared" si="1"/>
        <v>495739674.14999998</v>
      </c>
      <c r="H12" s="29">
        <f t="shared" si="1"/>
        <v>28169813.609999996</v>
      </c>
    </row>
    <row r="13" spans="2:9" ht="24" x14ac:dyDescent="0.2">
      <c r="B13" s="10" t="s">
        <v>14</v>
      </c>
      <c r="C13" s="25">
        <v>249524357</v>
      </c>
      <c r="D13" s="25">
        <v>20603831.760000002</v>
      </c>
      <c r="E13" s="30">
        <f>SUM(C13:D13)</f>
        <v>270128188.75999999</v>
      </c>
      <c r="F13" s="26">
        <v>261556933.84999999</v>
      </c>
      <c r="G13" s="26">
        <v>261556933.84999999</v>
      </c>
      <c r="H13" s="34">
        <f>SUM(E13-F13)</f>
        <v>8571254.9099999964</v>
      </c>
    </row>
    <row r="14" spans="2:9" ht="22.9" customHeight="1" x14ac:dyDescent="0.2">
      <c r="B14" s="10" t="s">
        <v>15</v>
      </c>
      <c r="C14" s="25">
        <v>22338547</v>
      </c>
      <c r="D14" s="25">
        <v>0</v>
      </c>
      <c r="E14" s="30">
        <f t="shared" ref="E14:E79" si="2">SUM(C14:D14)</f>
        <v>22338547</v>
      </c>
      <c r="F14" s="26">
        <v>22811495.869999997</v>
      </c>
      <c r="G14" s="26">
        <v>22811495.869999997</v>
      </c>
      <c r="H14" s="34">
        <f t="shared" ref="H14:H79" si="3">SUM(E14-F14)</f>
        <v>-472948.86999999732</v>
      </c>
    </row>
    <row r="15" spans="2:9" x14ac:dyDescent="0.2">
      <c r="B15" s="10" t="s">
        <v>16</v>
      </c>
      <c r="C15" s="25">
        <v>95334510</v>
      </c>
      <c r="D15" s="25">
        <v>0</v>
      </c>
      <c r="E15" s="30">
        <f t="shared" si="2"/>
        <v>95334510</v>
      </c>
      <c r="F15" s="26">
        <v>100746208.84999999</v>
      </c>
      <c r="G15" s="26">
        <v>100746208.84999999</v>
      </c>
      <c r="H15" s="34">
        <f t="shared" si="3"/>
        <v>-5411698.849999994</v>
      </c>
    </row>
    <row r="16" spans="2:9" x14ac:dyDescent="0.2">
      <c r="B16" s="10" t="s">
        <v>17</v>
      </c>
      <c r="C16" s="25">
        <v>44151595</v>
      </c>
      <c r="D16" s="25">
        <v>0</v>
      </c>
      <c r="E16" s="30">
        <f t="shared" si="2"/>
        <v>44151595</v>
      </c>
      <c r="F16" s="26">
        <v>37128354.220000006</v>
      </c>
      <c r="G16" s="26">
        <v>37128354.220000006</v>
      </c>
      <c r="H16" s="34">
        <f t="shared" si="3"/>
        <v>7023240.7799999937</v>
      </c>
    </row>
    <row r="17" spans="2:8" x14ac:dyDescent="0.2">
      <c r="B17" s="10" t="s">
        <v>18</v>
      </c>
      <c r="C17" s="25">
        <v>48907876</v>
      </c>
      <c r="D17" s="25">
        <v>0</v>
      </c>
      <c r="E17" s="30">
        <f t="shared" si="2"/>
        <v>48907876</v>
      </c>
      <c r="F17" s="26">
        <v>31104994.440000001</v>
      </c>
      <c r="G17" s="26">
        <v>31104994.440000001</v>
      </c>
      <c r="H17" s="34">
        <f t="shared" si="3"/>
        <v>17802881.559999999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/>
      <c r="G18" s="26"/>
      <c r="H18" s="34">
        <f t="shared" si="3"/>
        <v>0</v>
      </c>
    </row>
    <row r="19" spans="2:8" x14ac:dyDescent="0.2">
      <c r="B19" s="10" t="s">
        <v>20</v>
      </c>
      <c r="C19" s="25">
        <v>43048771</v>
      </c>
      <c r="D19" s="25">
        <v>0</v>
      </c>
      <c r="E19" s="30">
        <f t="shared" si="2"/>
        <v>43048771</v>
      </c>
      <c r="F19" s="26">
        <v>42391686.920000002</v>
      </c>
      <c r="G19" s="26">
        <v>42391686.920000002</v>
      </c>
      <c r="H19" s="34">
        <f t="shared" si="3"/>
        <v>657084.07999999821</v>
      </c>
    </row>
    <row r="20" spans="2:8" s="9" customFormat="1" ht="24" x14ac:dyDescent="0.2">
      <c r="B20" s="12" t="s">
        <v>21</v>
      </c>
      <c r="C20" s="7">
        <f>SUM(C21:C29)</f>
        <v>576012916</v>
      </c>
      <c r="D20" s="7">
        <f t="shared" ref="D20:H20" si="4">SUM(D21:D29)</f>
        <v>773736398</v>
      </c>
      <c r="E20" s="29">
        <f t="shared" si="4"/>
        <v>1349749314</v>
      </c>
      <c r="F20" s="7">
        <f t="shared" si="4"/>
        <v>1305648780.6785803</v>
      </c>
      <c r="G20" s="7">
        <f t="shared" si="4"/>
        <v>1305648780.6785803</v>
      </c>
      <c r="H20" s="29">
        <f t="shared" si="4"/>
        <v>44100533.321419917</v>
      </c>
    </row>
    <row r="21" spans="2:8" ht="24" x14ac:dyDescent="0.2">
      <c r="B21" s="10" t="s">
        <v>22</v>
      </c>
      <c r="C21" s="25">
        <v>4501875</v>
      </c>
      <c r="D21" s="25">
        <v>787516</v>
      </c>
      <c r="E21" s="30">
        <f t="shared" si="2"/>
        <v>5289391</v>
      </c>
      <c r="F21" s="26">
        <v>4405001.28</v>
      </c>
      <c r="G21" s="26">
        <v>4405001.28</v>
      </c>
      <c r="H21" s="34">
        <f t="shared" si="3"/>
        <v>884389.71999999974</v>
      </c>
    </row>
    <row r="22" spans="2:8" x14ac:dyDescent="0.2">
      <c r="B22" s="10" t="s">
        <v>23</v>
      </c>
      <c r="C22" s="25">
        <v>172062</v>
      </c>
      <c r="D22" s="25">
        <v>0</v>
      </c>
      <c r="E22" s="30">
        <f t="shared" si="2"/>
        <v>172062</v>
      </c>
      <c r="F22" s="26">
        <v>111978.18000000001</v>
      </c>
      <c r="G22" s="26">
        <v>111978.18000000001</v>
      </c>
      <c r="H22" s="34">
        <f t="shared" si="3"/>
        <v>60083.819999999992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1048749</v>
      </c>
      <c r="D24" s="25">
        <v>606864</v>
      </c>
      <c r="E24" s="30">
        <f t="shared" si="2"/>
        <v>1655613</v>
      </c>
      <c r="F24" s="26">
        <v>0</v>
      </c>
      <c r="G24" s="26">
        <v>0</v>
      </c>
      <c r="H24" s="34">
        <f t="shared" si="3"/>
        <v>1655613</v>
      </c>
    </row>
    <row r="25" spans="2:8" ht="23.45" customHeight="1" x14ac:dyDescent="0.2">
      <c r="B25" s="10" t="s">
        <v>26</v>
      </c>
      <c r="C25" s="25">
        <v>566710857</v>
      </c>
      <c r="D25" s="25">
        <v>771948888</v>
      </c>
      <c r="E25" s="30">
        <f t="shared" si="2"/>
        <v>1338659745</v>
      </c>
      <c r="F25" s="26">
        <v>1295216803.1600001</v>
      </c>
      <c r="G25" s="26">
        <v>1295216803.1600001</v>
      </c>
      <c r="H25" s="34">
        <f t="shared" si="3"/>
        <v>43442941.839999914</v>
      </c>
    </row>
    <row r="26" spans="2:8" x14ac:dyDescent="0.2">
      <c r="B26" s="10" t="s">
        <v>27</v>
      </c>
      <c r="C26" s="25">
        <v>1170607</v>
      </c>
      <c r="D26" s="25">
        <v>397690</v>
      </c>
      <c r="E26" s="30">
        <f t="shared" si="2"/>
        <v>1568297</v>
      </c>
      <c r="F26" s="26">
        <v>1899095.23</v>
      </c>
      <c r="G26" s="26">
        <v>1899095.23</v>
      </c>
      <c r="H26" s="34">
        <f t="shared" si="3"/>
        <v>-330798.23</v>
      </c>
    </row>
    <row r="27" spans="2:8" ht="24" x14ac:dyDescent="0.2">
      <c r="B27" s="10" t="s">
        <v>28</v>
      </c>
      <c r="C27" s="25">
        <v>857451</v>
      </c>
      <c r="D27" s="25">
        <v>0</v>
      </c>
      <c r="E27" s="30">
        <f t="shared" si="2"/>
        <v>857451</v>
      </c>
      <c r="F27" s="26">
        <v>142391.93999999997</v>
      </c>
      <c r="G27" s="26">
        <v>142391.93999999997</v>
      </c>
      <c r="H27" s="34">
        <f t="shared" si="3"/>
        <v>715059.06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/>
      <c r="G28" s="26"/>
      <c r="H28" s="34">
        <f t="shared" si="3"/>
        <v>0</v>
      </c>
    </row>
    <row r="29" spans="2:8" ht="25.9" customHeight="1" x14ac:dyDescent="0.2">
      <c r="B29" s="10" t="s">
        <v>30</v>
      </c>
      <c r="C29" s="25">
        <v>1551315</v>
      </c>
      <c r="D29" s="25">
        <v>-4560</v>
      </c>
      <c r="E29" s="30">
        <f t="shared" si="2"/>
        <v>1546755</v>
      </c>
      <c r="F29" s="26">
        <v>3873510.8885799996</v>
      </c>
      <c r="G29" s="26">
        <v>3873510.8885799996</v>
      </c>
      <c r="H29" s="34">
        <f t="shared" si="3"/>
        <v>-2326755.8885799996</v>
      </c>
    </row>
    <row r="30" spans="2:8" s="9" customFormat="1" ht="24" x14ac:dyDescent="0.2">
      <c r="B30" s="12" t="s">
        <v>31</v>
      </c>
      <c r="C30" s="7">
        <f>SUM(C31:C39)</f>
        <v>304670990</v>
      </c>
      <c r="D30" s="7">
        <f t="shared" ref="D30:H30" si="5">SUM(D31:D39)</f>
        <v>347652271.11999989</v>
      </c>
      <c r="E30" s="29">
        <f t="shared" si="5"/>
        <v>652323261.11999989</v>
      </c>
      <c r="F30" s="7">
        <f t="shared" si="5"/>
        <v>575420714.07142019</v>
      </c>
      <c r="G30" s="7">
        <f t="shared" si="5"/>
        <v>575420714.07142019</v>
      </c>
      <c r="H30" s="29">
        <f t="shared" si="5"/>
        <v>76902547.048579812</v>
      </c>
    </row>
    <row r="31" spans="2:8" x14ac:dyDescent="0.2">
      <c r="B31" s="10" t="s">
        <v>32</v>
      </c>
      <c r="C31" s="25">
        <v>5120513</v>
      </c>
      <c r="D31" s="25">
        <v>2033834</v>
      </c>
      <c r="E31" s="30">
        <f t="shared" si="2"/>
        <v>7154347</v>
      </c>
      <c r="F31" s="26">
        <v>8289648.6400000006</v>
      </c>
      <c r="G31" s="26">
        <v>8289648.6400000006</v>
      </c>
      <c r="H31" s="34">
        <f t="shared" si="3"/>
        <v>-1135301.6400000006</v>
      </c>
    </row>
    <row r="32" spans="2:8" x14ac:dyDescent="0.2">
      <c r="B32" s="10" t="s">
        <v>33</v>
      </c>
      <c r="C32" s="25">
        <v>44960043</v>
      </c>
      <c r="D32" s="25">
        <v>68366720</v>
      </c>
      <c r="E32" s="30">
        <f t="shared" si="2"/>
        <v>113326763</v>
      </c>
      <c r="F32" s="26">
        <v>73429841.439999998</v>
      </c>
      <c r="G32" s="26">
        <v>73429841.439999998</v>
      </c>
      <c r="H32" s="34">
        <f t="shared" si="3"/>
        <v>39896921.560000002</v>
      </c>
    </row>
    <row r="33" spans="2:8" ht="24" x14ac:dyDescent="0.2">
      <c r="B33" s="10" t="s">
        <v>34</v>
      </c>
      <c r="C33" s="25">
        <v>230381723</v>
      </c>
      <c r="D33" s="25">
        <v>275749435.11999989</v>
      </c>
      <c r="E33" s="30">
        <f t="shared" si="2"/>
        <v>506131158.11999989</v>
      </c>
      <c r="F33" s="26">
        <v>480678238.53000009</v>
      </c>
      <c r="G33" s="26">
        <v>480678238.53000009</v>
      </c>
      <c r="H33" s="34">
        <f t="shared" si="3"/>
        <v>25452919.589999795</v>
      </c>
    </row>
    <row r="34" spans="2:8" ht="24.6" customHeight="1" x14ac:dyDescent="0.2">
      <c r="B34" s="10" t="s">
        <v>35</v>
      </c>
      <c r="C34" s="25">
        <v>15073339</v>
      </c>
      <c r="D34" s="25">
        <v>183697</v>
      </c>
      <c r="E34" s="30">
        <f t="shared" si="2"/>
        <v>15257036</v>
      </c>
      <c r="F34" s="26">
        <v>670799.6</v>
      </c>
      <c r="G34" s="26">
        <v>670799.6</v>
      </c>
      <c r="H34" s="34">
        <f t="shared" si="3"/>
        <v>14586236.4</v>
      </c>
    </row>
    <row r="35" spans="2:8" ht="24" x14ac:dyDescent="0.2">
      <c r="B35" s="10" t="s">
        <v>36</v>
      </c>
      <c r="C35" s="25">
        <v>8099700</v>
      </c>
      <c r="D35" s="25">
        <v>1318585</v>
      </c>
      <c r="E35" s="30">
        <f t="shared" si="2"/>
        <v>9418285</v>
      </c>
      <c r="F35" s="26">
        <v>11042836.481419999</v>
      </c>
      <c r="G35" s="26">
        <v>11042836.481419999</v>
      </c>
      <c r="H35" s="34">
        <f t="shared" si="3"/>
        <v>-1624551.4814199992</v>
      </c>
    </row>
    <row r="36" spans="2:8" ht="24" x14ac:dyDescent="0.2">
      <c r="B36" s="10" t="s">
        <v>37</v>
      </c>
      <c r="C36" s="25">
        <v>228654</v>
      </c>
      <c r="D36" s="25">
        <v>0</v>
      </c>
      <c r="E36" s="30">
        <f t="shared" si="2"/>
        <v>228654</v>
      </c>
      <c r="F36" s="26">
        <v>204469.16</v>
      </c>
      <c r="G36" s="26">
        <v>204469.16</v>
      </c>
      <c r="H36" s="34">
        <f t="shared" si="3"/>
        <v>24184.839999999997</v>
      </c>
    </row>
    <row r="37" spans="2:8" x14ac:dyDescent="0.2">
      <c r="B37" s="10" t="s">
        <v>38</v>
      </c>
      <c r="C37" s="25">
        <v>503324</v>
      </c>
      <c r="D37" s="25">
        <v>0</v>
      </c>
      <c r="E37" s="30">
        <f t="shared" si="2"/>
        <v>503324</v>
      </c>
      <c r="F37" s="26">
        <v>827446.51</v>
      </c>
      <c r="G37" s="26">
        <v>827446.51</v>
      </c>
      <c r="H37" s="34">
        <f t="shared" si="3"/>
        <v>-324122.51</v>
      </c>
    </row>
    <row r="38" spans="2:8" x14ac:dyDescent="0.2">
      <c r="B38" s="10" t="s">
        <v>39</v>
      </c>
      <c r="C38" s="25">
        <v>194356</v>
      </c>
      <c r="D38" s="25">
        <v>0</v>
      </c>
      <c r="E38" s="30">
        <f t="shared" si="2"/>
        <v>194356</v>
      </c>
      <c r="F38" s="26">
        <v>174701.61</v>
      </c>
      <c r="G38" s="26">
        <v>174701.61</v>
      </c>
      <c r="H38" s="34">
        <f t="shared" si="3"/>
        <v>19654.390000000014</v>
      </c>
    </row>
    <row r="39" spans="2:8" x14ac:dyDescent="0.2">
      <c r="B39" s="10" t="s">
        <v>40</v>
      </c>
      <c r="C39" s="25">
        <v>109338</v>
      </c>
      <c r="D39" s="25">
        <v>0</v>
      </c>
      <c r="E39" s="30">
        <f t="shared" si="2"/>
        <v>109338</v>
      </c>
      <c r="F39" s="26">
        <v>102732.1</v>
      </c>
      <c r="G39" s="26">
        <v>102732.1</v>
      </c>
      <c r="H39" s="34">
        <f t="shared" si="3"/>
        <v>6605.8999999999942</v>
      </c>
    </row>
    <row r="40" spans="2:8" s="9" customFormat="1" ht="25.5" customHeight="1" x14ac:dyDescent="0.2">
      <c r="B40" s="12" t="s">
        <v>41</v>
      </c>
      <c r="C40" s="7">
        <f>SUM(C41:C49)</f>
        <v>2803145841</v>
      </c>
      <c r="D40" s="7">
        <f t="shared" ref="D40:H40" si="6">SUM(D41:D49)</f>
        <v>3425597877.9000001</v>
      </c>
      <c r="E40" s="29">
        <f t="shared" si="6"/>
        <v>6228743718.8999996</v>
      </c>
      <c r="F40" s="7">
        <f t="shared" si="6"/>
        <v>6312605279.3799992</v>
      </c>
      <c r="G40" s="7">
        <f t="shared" si="6"/>
        <v>6312605279.3799992</v>
      </c>
      <c r="H40" s="29">
        <f t="shared" si="6"/>
        <v>-83861560.479999542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2803145841</v>
      </c>
      <c r="D45" s="25">
        <f>1862120716+1563477161.9</f>
        <v>3425597877.9000001</v>
      </c>
      <c r="E45" s="30">
        <f t="shared" si="2"/>
        <v>6228743718.8999996</v>
      </c>
      <c r="F45" s="26">
        <f>7744867796.28-F119</f>
        <v>6312605279.3799992</v>
      </c>
      <c r="G45" s="26">
        <v>6312605279.3799992</v>
      </c>
      <c r="H45" s="34">
        <f t="shared" si="3"/>
        <v>-83861560.479999542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13599750</v>
      </c>
      <c r="D50" s="7">
        <f t="shared" ref="D50:H50" si="7">SUM(D51:D59)</f>
        <v>-5591717</v>
      </c>
      <c r="E50" s="29">
        <f t="shared" si="7"/>
        <v>8008033</v>
      </c>
      <c r="F50" s="7">
        <f t="shared" si="7"/>
        <v>4844503.959999999</v>
      </c>
      <c r="G50" s="7">
        <f t="shared" si="7"/>
        <v>4844503.959999999</v>
      </c>
      <c r="H50" s="29">
        <f t="shared" si="7"/>
        <v>3163529.0400000005</v>
      </c>
    </row>
    <row r="51" spans="2:8" x14ac:dyDescent="0.2">
      <c r="B51" s="10" t="s">
        <v>52</v>
      </c>
      <c r="C51" s="25">
        <v>2712976</v>
      </c>
      <c r="D51" s="25">
        <v>26406</v>
      </c>
      <c r="E51" s="30">
        <f t="shared" si="2"/>
        <v>2739382</v>
      </c>
      <c r="F51" s="26">
        <v>3141294.9899999998</v>
      </c>
      <c r="G51" s="26">
        <v>3141294.9899999998</v>
      </c>
      <c r="H51" s="34">
        <f t="shared" si="3"/>
        <v>-401912.98999999976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1143269</v>
      </c>
      <c r="D53" s="25">
        <v>693024</v>
      </c>
      <c r="E53" s="30">
        <f t="shared" si="2"/>
        <v>1836293</v>
      </c>
      <c r="F53" s="26">
        <v>1393966.3699999999</v>
      </c>
      <c r="G53" s="26">
        <v>1393966.3699999999</v>
      </c>
      <c r="H53" s="34">
        <f t="shared" si="3"/>
        <v>442326.63000000012</v>
      </c>
    </row>
    <row r="54" spans="2:8" x14ac:dyDescent="0.2">
      <c r="B54" s="10" t="s">
        <v>55</v>
      </c>
      <c r="C54" s="25">
        <v>1343340</v>
      </c>
      <c r="D54" s="25">
        <v>-543340</v>
      </c>
      <c r="E54" s="30">
        <f t="shared" si="2"/>
        <v>800000</v>
      </c>
      <c r="F54" s="26">
        <v>0</v>
      </c>
      <c r="G54" s="26">
        <v>0</v>
      </c>
      <c r="H54" s="34">
        <f t="shared" si="3"/>
        <v>800000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1540554</v>
      </c>
      <c r="D56" s="25">
        <v>-1070641</v>
      </c>
      <c r="E56" s="30">
        <f t="shared" si="2"/>
        <v>469913</v>
      </c>
      <c r="F56" s="26">
        <v>309242.59999999998</v>
      </c>
      <c r="G56" s="26">
        <v>309242.59999999998</v>
      </c>
      <c r="H56" s="34">
        <f t="shared" si="3"/>
        <v>160670.40000000002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6859611</v>
      </c>
      <c r="D59" s="25">
        <v>-4697166</v>
      </c>
      <c r="E59" s="30">
        <f t="shared" si="2"/>
        <v>2162445</v>
      </c>
      <c r="F59" s="26">
        <v>0</v>
      </c>
      <c r="G59" s="26">
        <v>0</v>
      </c>
      <c r="H59" s="34">
        <f t="shared" si="3"/>
        <v>2162445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1446244549</v>
      </c>
      <c r="D85" s="17">
        <f t="shared" ref="D85:H85" si="14">SUM(D86,D94,D104,D114,D124,D134,D138,D147,D151)</f>
        <v>-13993097</v>
      </c>
      <c r="E85" s="31">
        <f t="shared" si="14"/>
        <v>1432251452</v>
      </c>
      <c r="F85" s="17">
        <f t="shared" si="14"/>
        <v>1432262516.9000001</v>
      </c>
      <c r="G85" s="17">
        <f t="shared" si="14"/>
        <v>1432262516.9000001</v>
      </c>
      <c r="H85" s="31">
        <f t="shared" si="14"/>
        <v>-11064.900000095367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1446244549</v>
      </c>
      <c r="D114" s="7">
        <f t="shared" ref="D114:H114" si="20">SUM(D115:D123)</f>
        <v>-13993097</v>
      </c>
      <c r="E114" s="29">
        <f t="shared" si="20"/>
        <v>1432251452</v>
      </c>
      <c r="F114" s="7">
        <f t="shared" si="20"/>
        <v>1432262516.9000001</v>
      </c>
      <c r="G114" s="7">
        <f t="shared" si="20"/>
        <v>1432262516.9000001</v>
      </c>
      <c r="H114" s="29">
        <f t="shared" si="20"/>
        <v>-11064.900000095367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1446244549</v>
      </c>
      <c r="D119" s="25">
        <v>-13993097</v>
      </c>
      <c r="E119" s="30">
        <f t="shared" si="17"/>
        <v>1432251452</v>
      </c>
      <c r="F119" s="26">
        <v>1432262516.9000001</v>
      </c>
      <c r="G119" s="26">
        <v>1432262516.9000001</v>
      </c>
      <c r="H119" s="34">
        <f t="shared" si="16"/>
        <v>-11064.900000095367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5646979702</v>
      </c>
      <c r="D160" s="24">
        <f t="shared" ref="D160:G160" si="28">SUM(D10,D85)</f>
        <v>4548005564.7799997</v>
      </c>
      <c r="E160" s="32">
        <f>SUM(E10,E85)</f>
        <v>10194985266.779999</v>
      </c>
      <c r="F160" s="24">
        <f t="shared" si="28"/>
        <v>10126521469.139997</v>
      </c>
      <c r="G160" s="24">
        <f t="shared" si="28"/>
        <v>10126521469.139997</v>
      </c>
      <c r="H160" s="32">
        <f>SUM(H10,H85)</f>
        <v>68463797.64000009</v>
      </c>
    </row>
    <row r="161" spans="2:7" s="35" customFormat="1" x14ac:dyDescent="0.2"/>
    <row r="162" spans="2:7" s="35" customFormat="1" x14ac:dyDescent="0.2">
      <c r="B162" s="36" t="s">
        <v>90</v>
      </c>
    </row>
    <row r="163" spans="2:7" s="35" customFormat="1" x14ac:dyDescent="0.2"/>
    <row r="164" spans="2:7" s="35" customFormat="1" x14ac:dyDescent="0.2"/>
    <row r="165" spans="2:7" s="35" customFormat="1" x14ac:dyDescent="0.2"/>
    <row r="166" spans="2:7" s="35" customFormat="1" x14ac:dyDescent="0.2"/>
    <row r="167" spans="2:7" s="35" customFormat="1" x14ac:dyDescent="0.2"/>
    <row r="168" spans="2:7" s="35" customFormat="1" x14ac:dyDescent="0.2"/>
    <row r="169" spans="2:7" s="35" customFormat="1" x14ac:dyDescent="0.2"/>
    <row r="170" spans="2:7" s="35" customFormat="1" x14ac:dyDescent="0.2"/>
    <row r="171" spans="2:7" s="35" customFormat="1" ht="15" x14ac:dyDescent="0.2">
      <c r="B171" s="37"/>
    </row>
    <row r="172" spans="2:7" s="35" customFormat="1" ht="12.75" x14ac:dyDescent="0.2">
      <c r="B172" s="38" t="s">
        <v>91</v>
      </c>
      <c r="G172" s="39" t="s">
        <v>93</v>
      </c>
    </row>
    <row r="173" spans="2:7" s="35" customFormat="1" ht="12.75" x14ac:dyDescent="0.2">
      <c r="B173" s="38" t="s">
        <v>92</v>
      </c>
      <c r="G173" s="40" t="s">
        <v>94</v>
      </c>
    </row>
    <row r="174" spans="2:7" s="35" customFormat="1" x14ac:dyDescent="0.2"/>
    <row r="175" spans="2:7" s="35" customFormat="1" x14ac:dyDescent="0.2"/>
    <row r="176" spans="2:7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3" fitToHeight="0" orientation="portrait" r:id="rId1"/>
  <rowBreaks count="1" manualBreakCount="1">
    <brk id="11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2023-02-02T22:50:24Z</cp:lastPrinted>
  <dcterms:created xsi:type="dcterms:W3CDTF">2020-01-08T21:14:59Z</dcterms:created>
  <dcterms:modified xsi:type="dcterms:W3CDTF">2023-02-02T22:50:57Z</dcterms:modified>
</cp:coreProperties>
</file>